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6\"/>
    </mc:Choice>
  </mc:AlternateContent>
  <bookViews>
    <workbookView xWindow="0" yWindow="0" windowWidth="11070" windowHeight="5745" activeTab="1"/>
  </bookViews>
  <sheets>
    <sheet name="16-9 Skjema" sheetId="4" r:id="rId1"/>
    <sheet name="16-9 Løsning" sheetId="2" r:id="rId2"/>
  </sheets>
  <calcPr calcId="152511"/>
</workbook>
</file>

<file path=xl/calcChain.xml><?xml version="1.0" encoding="utf-8"?>
<calcChain xmlns="http://schemas.openxmlformats.org/spreadsheetml/2006/main">
  <c r="E38" i="4" l="1"/>
  <c r="D37" i="4" l="1"/>
  <c r="K39" i="4"/>
  <c r="G39" i="4"/>
  <c r="I39" i="4"/>
  <c r="H39" i="4"/>
  <c r="J39" i="4"/>
  <c r="F39" i="4"/>
  <c r="D9" i="2"/>
  <c r="E16" i="2" s="1"/>
  <c r="K43" i="4" l="1"/>
  <c r="K44" i="4" s="1"/>
  <c r="K38" i="4" s="1"/>
  <c r="K37" i="4" s="1"/>
  <c r="J43" i="4"/>
  <c r="J44" i="4" s="1"/>
  <c r="F43" i="4"/>
  <c r="F44" i="4" s="1"/>
  <c r="D36" i="4"/>
  <c r="E8" i="2"/>
  <c r="E7" i="2"/>
  <c r="F38" i="4" l="1"/>
  <c r="F37" i="4"/>
  <c r="J38" i="4"/>
  <c r="J36" i="4" s="1"/>
  <c r="J37" i="4"/>
  <c r="I43" i="4"/>
  <c r="I44" i="4" s="1"/>
  <c r="I38" i="4" s="1"/>
  <c r="I36" i="4" s="1"/>
  <c r="H43" i="4"/>
  <c r="H44" i="4" s="1"/>
  <c r="H38" i="4" s="1"/>
  <c r="H36" i="4" s="1"/>
  <c r="G43" i="4"/>
  <c r="G44" i="4" s="1"/>
  <c r="D29" i="2"/>
  <c r="D28" i="2"/>
  <c r="D36" i="2" s="1"/>
  <c r="I43" i="2" s="1"/>
  <c r="G36" i="4" l="1"/>
  <c r="L36" i="4" s="1"/>
  <c r="G38" i="4"/>
  <c r="L38" i="4"/>
  <c r="G43" i="2"/>
  <c r="G37" i="4" l="1"/>
  <c r="L37" i="4" s="1"/>
  <c r="D37" i="2"/>
  <c r="D16" i="2"/>
  <c r="G16" i="2" s="1"/>
  <c r="E38" i="2" s="1"/>
  <c r="D15" i="2"/>
  <c r="J43" i="2" l="1"/>
  <c r="K43" i="2"/>
  <c r="E9" i="2"/>
  <c r="K39" i="2"/>
  <c r="I39" i="2"/>
  <c r="I44" i="2" s="1"/>
  <c r="I38" i="2" s="1"/>
  <c r="I36" i="2" s="1"/>
  <c r="H39" i="2"/>
  <c r="F39" i="2"/>
  <c r="H43" i="2"/>
  <c r="J39" i="2"/>
  <c r="J44" i="2" s="1"/>
  <c r="G39" i="2"/>
  <c r="G44" i="2" s="1"/>
  <c r="F43" i="2"/>
  <c r="G12" i="2"/>
  <c r="G13" i="2" s="1"/>
  <c r="E15" i="2" s="1"/>
  <c r="G15" i="2" s="1"/>
  <c r="H11" i="2"/>
  <c r="E20" i="2" s="1"/>
  <c r="G17" i="2" l="1"/>
  <c r="H17" i="2" s="1"/>
  <c r="D20" i="2" s="1"/>
  <c r="F20" i="2" s="1"/>
  <c r="F30" i="2"/>
  <c r="G30" i="2" s="1"/>
  <c r="I30" i="2" s="1"/>
  <c r="F31" i="2"/>
  <c r="K44" i="2"/>
  <c r="K38" i="2" s="1"/>
  <c r="K37" i="2" s="1"/>
  <c r="F44" i="2"/>
  <c r="G38" i="2"/>
  <c r="G36" i="2"/>
  <c r="H44" i="2"/>
  <c r="H38" i="2" s="1"/>
  <c r="H36" i="2" s="1"/>
  <c r="J38" i="2"/>
  <c r="J37" i="2"/>
  <c r="H18" i="2" l="1"/>
  <c r="J36" i="2"/>
  <c r="L36" i="2" s="1"/>
  <c r="E28" i="2" s="1"/>
  <c r="F38" i="2"/>
  <c r="L38" i="2" s="1"/>
  <c r="F37" i="2"/>
  <c r="G37" i="2"/>
  <c r="G28" i="2" l="1"/>
  <c r="I28" i="2" s="1"/>
  <c r="L37" i="2"/>
  <c r="E29" i="2" s="1"/>
  <c r="G29" i="2" s="1"/>
  <c r="I29" i="2" s="1"/>
  <c r="E31" i="2" l="1"/>
  <c r="G31" i="2" s="1"/>
  <c r="H31" i="2" s="1"/>
</calcChain>
</file>

<file path=xl/sharedStrings.xml><?xml version="1.0" encoding="utf-8"?>
<sst xmlns="http://schemas.openxmlformats.org/spreadsheetml/2006/main" count="123" uniqueCount="46">
  <si>
    <t>Utsatt skatt</t>
  </si>
  <si>
    <t>Utsatt skattefordel</t>
  </si>
  <si>
    <t>Skattekostnad</t>
  </si>
  <si>
    <t>Konto-</t>
  </si>
  <si>
    <t>Resultat</t>
  </si>
  <si>
    <t>Balanse</t>
  </si>
  <si>
    <t>nr.</t>
  </si>
  <si>
    <t>IB</t>
  </si>
  <si>
    <t>Betalbar skatt</t>
  </si>
  <si>
    <t>Oppgjørspostering</t>
  </si>
  <si>
    <t>Bet.b.skatt</t>
  </si>
  <si>
    <t>Endelig</t>
  </si>
  <si>
    <t>saldobalanse</t>
  </si>
  <si>
    <t>Kontonavn</t>
  </si>
  <si>
    <t>MF</t>
  </si>
  <si>
    <t>1.1.</t>
  </si>
  <si>
    <t>31.12.</t>
  </si>
  <si>
    <t>Endring</t>
  </si>
  <si>
    <t>Resultat før skattekostnad</t>
  </si>
  <si>
    <t>Endring midlertidige forskjeller</t>
  </si>
  <si>
    <t>Grunnlag betalbar skatt</t>
  </si>
  <si>
    <t>Endring utsatt skatt</t>
  </si>
  <si>
    <t xml:space="preserve"> </t>
  </si>
  <si>
    <t>b)</t>
  </si>
  <si>
    <t>a)</t>
  </si>
  <si>
    <t>Årsoverskudd</t>
  </si>
  <si>
    <t>Skatteprosent</t>
  </si>
  <si>
    <t>Skatteprosent:</t>
  </si>
  <si>
    <t>SB</t>
  </si>
  <si>
    <t>Hvis økning</t>
  </si>
  <si>
    <t>Hvis reduksjon</t>
  </si>
  <si>
    <t>Sum post.</t>
  </si>
  <si>
    <t>Endring utsatt skatt/fordel</t>
  </si>
  <si>
    <t>Økning=1, reduksjon =0</t>
  </si>
  <si>
    <t>Utsatt</t>
  </si>
  <si>
    <t>Noe</t>
  </si>
  <si>
    <t>Mye</t>
  </si>
  <si>
    <t>Mye skatte-</t>
  </si>
  <si>
    <t xml:space="preserve">skatt </t>
  </si>
  <si>
    <t>skattef.</t>
  </si>
  <si>
    <t>fordel</t>
  </si>
  <si>
    <t>utsatt skatt</t>
  </si>
  <si>
    <t>fra før?</t>
  </si>
  <si>
    <t>Ja =1, Nei =0.</t>
  </si>
  <si>
    <t>Oppgave 16-9 Løsning</t>
  </si>
  <si>
    <t>Oppgave 16-9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</si>
</sst>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  <font>
      <u/>
      <sz val="10"/>
      <color theme="1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1" fontId="3" fillId="0" borderId="9" xfId="0" applyNumberFormat="1" applyFont="1" applyBorder="1"/>
    <xf numFmtId="2" fontId="3" fillId="0" borderId="9" xfId="0" applyNumberFormat="1" applyFont="1" applyBorder="1" applyAlignment="1">
      <alignment horizontal="left"/>
    </xf>
    <xf numFmtId="1" fontId="3" fillId="0" borderId="7" xfId="0" applyNumberFormat="1" applyFont="1" applyBorder="1"/>
    <xf numFmtId="1" fontId="3" fillId="0" borderId="0" xfId="0" applyNumberFormat="1" applyFont="1" applyBorder="1"/>
    <xf numFmtId="0" fontId="3" fillId="0" borderId="0" xfId="0" applyFont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/>
    <xf numFmtId="164" fontId="3" fillId="0" borderId="7" xfId="0" applyNumberFormat="1" applyFont="1" applyFill="1" applyBorder="1"/>
    <xf numFmtId="164" fontId="3" fillId="0" borderId="7" xfId="0" applyNumberFormat="1" applyFont="1" applyBorder="1"/>
    <xf numFmtId="164" fontId="3" fillId="0" borderId="6" xfId="0" applyNumberFormat="1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Border="1"/>
    <xf numFmtId="165" fontId="3" fillId="0" borderId="0" xfId="0" applyNumberFormat="1" applyFont="1" applyBorder="1"/>
    <xf numFmtId="165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4" fillId="0" borderId="0" xfId="0" applyFont="1"/>
    <xf numFmtId="3" fontId="5" fillId="0" borderId="0" xfId="0" applyNumberFormat="1" applyFont="1" applyFill="1" applyBorder="1"/>
    <xf numFmtId="0" fontId="6" fillId="0" borderId="0" xfId="0" applyFont="1"/>
    <xf numFmtId="9" fontId="4" fillId="0" borderId="0" xfId="0" applyNumberFormat="1" applyFont="1"/>
    <xf numFmtId="0" fontId="3" fillId="0" borderId="4" xfId="0" applyFont="1" applyBorder="1" applyAlignment="1">
      <alignment horizontal="right"/>
    </xf>
    <xf numFmtId="0" fontId="7" fillId="0" borderId="0" xfId="0" applyFont="1"/>
    <xf numFmtId="3" fontId="3" fillId="0" borderId="0" xfId="0" applyNumberFormat="1" applyFont="1"/>
    <xf numFmtId="3" fontId="3" fillId="0" borderId="4" xfId="0" applyNumberFormat="1" applyFont="1" applyBorder="1"/>
    <xf numFmtId="9" fontId="3" fillId="0" borderId="0" xfId="0" applyNumberFormat="1" applyFont="1"/>
    <xf numFmtId="165" fontId="3" fillId="0" borderId="0" xfId="0" applyNumberFormat="1" applyFont="1"/>
    <xf numFmtId="3" fontId="3" fillId="0" borderId="0" xfId="0" applyNumberFormat="1" applyFont="1" applyBorder="1"/>
    <xf numFmtId="9" fontId="3" fillId="0" borderId="0" xfId="2" applyFont="1"/>
    <xf numFmtId="1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/>
    <xf numFmtId="1" fontId="3" fillId="0" borderId="0" xfId="1" applyNumberFormat="1" applyFont="1" applyBorder="1"/>
    <xf numFmtId="0" fontId="3" fillId="2" borderId="10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0" fontId="3" fillId="3" borderId="7" xfId="0" applyFont="1" applyFill="1" applyBorder="1"/>
    <xf numFmtId="164" fontId="3" fillId="0" borderId="7" xfId="0" applyNumberFormat="1" applyFont="1" applyBorder="1" applyAlignment="1">
      <alignment horizontal="right"/>
    </xf>
    <xf numFmtId="0" fontId="3" fillId="3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3">
    <cellStyle name="Normal" xfId="0" builtinId="0"/>
    <cellStyle name="Normal_LEASING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showGridLines="0" workbookViewId="0">
      <selection activeCell="C2" sqref="C2"/>
    </sheetView>
  </sheetViews>
  <sheetFormatPr defaultRowHeight="15" x14ac:dyDescent="0.3"/>
  <cols>
    <col min="1" max="1" width="3.5703125" style="5" customWidth="1"/>
    <col min="2" max="2" width="6.28515625" style="5" customWidth="1"/>
    <col min="3" max="3" width="21" style="5" customWidth="1"/>
    <col min="4" max="4" width="9.140625" style="5" customWidth="1"/>
    <col min="5" max="5" width="13.5703125" style="5" customWidth="1"/>
    <col min="6" max="6" width="11.140625" style="5" customWidth="1"/>
    <col min="7" max="7" width="12.140625" style="5" customWidth="1"/>
    <col min="8" max="9" width="8.85546875" style="5" customWidth="1"/>
    <col min="10" max="10" width="12.42578125" style="5" customWidth="1"/>
    <col min="11" max="257" width="11.42578125" style="5" customWidth="1"/>
    <col min="258" max="16384" width="9.140625" style="5"/>
  </cols>
  <sheetData>
    <row r="1" spans="2:8" ht="15.75" customHeight="1" x14ac:dyDescent="0.3"/>
    <row r="2" spans="2:8" s="21" customFormat="1" ht="15.75" customHeight="1" x14ac:dyDescent="0.3">
      <c r="C2" s="22" t="s">
        <v>45</v>
      </c>
      <c r="E2" s="23"/>
    </row>
    <row r="3" spans="2:8" s="21" customFormat="1" ht="15.75" customHeight="1" x14ac:dyDescent="0.3">
      <c r="C3" s="22"/>
      <c r="E3" s="23"/>
      <c r="H3" s="24"/>
    </row>
    <row r="4" spans="2:8" s="21" customFormat="1" ht="15.75" customHeight="1" x14ac:dyDescent="0.3">
      <c r="C4" s="21" t="s">
        <v>26</v>
      </c>
      <c r="E4" s="24">
        <v>0.25</v>
      </c>
      <c r="H4" s="24"/>
    </row>
    <row r="5" spans="2:8" ht="15.75" customHeight="1" x14ac:dyDescent="0.3"/>
    <row r="6" spans="2:8" s="26" customFormat="1" ht="15.75" customHeight="1" x14ac:dyDescent="0.3">
      <c r="B6" s="18" t="s">
        <v>24</v>
      </c>
      <c r="C6" s="19"/>
      <c r="D6" s="25" t="s">
        <v>14</v>
      </c>
      <c r="E6" s="25" t="s">
        <v>0</v>
      </c>
    </row>
    <row r="7" spans="2:8" ht="15.75" customHeight="1" x14ac:dyDescent="0.3">
      <c r="C7" s="5" t="s">
        <v>15</v>
      </c>
      <c r="D7" s="27"/>
      <c r="E7" s="27"/>
    </row>
    <row r="8" spans="2:8" ht="15.75" customHeight="1" x14ac:dyDescent="0.3">
      <c r="C8" s="5" t="s">
        <v>16</v>
      </c>
      <c r="D8" s="27"/>
      <c r="E8" s="27"/>
    </row>
    <row r="9" spans="2:8" ht="15.75" customHeight="1" x14ac:dyDescent="0.3">
      <c r="C9" s="19" t="s">
        <v>17</v>
      </c>
      <c r="D9" s="28"/>
      <c r="E9" s="28"/>
    </row>
    <row r="11" spans="2:8" x14ac:dyDescent="0.3">
      <c r="C11" s="5" t="s">
        <v>18</v>
      </c>
      <c r="E11" s="27"/>
      <c r="F11" s="27"/>
      <c r="G11" s="27"/>
      <c r="H11" s="27"/>
    </row>
    <row r="12" spans="2:8" x14ac:dyDescent="0.3">
      <c r="C12" s="5" t="s">
        <v>19</v>
      </c>
      <c r="E12" s="27"/>
      <c r="F12" s="27"/>
      <c r="G12" s="27"/>
      <c r="H12" s="27"/>
    </row>
    <row r="13" spans="2:8" x14ac:dyDescent="0.3">
      <c r="C13" s="5" t="s">
        <v>20</v>
      </c>
      <c r="E13" s="27"/>
      <c r="F13" s="27"/>
      <c r="G13" s="28"/>
      <c r="H13" s="27"/>
    </row>
    <row r="14" spans="2:8" x14ac:dyDescent="0.3">
      <c r="E14" s="27"/>
      <c r="F14" s="27"/>
      <c r="G14" s="27"/>
      <c r="H14" s="27"/>
    </row>
    <row r="15" spans="2:8" x14ac:dyDescent="0.3">
      <c r="C15" s="5" t="s">
        <v>8</v>
      </c>
      <c r="D15" s="29"/>
      <c r="E15" s="27"/>
      <c r="F15" s="27"/>
      <c r="G15" s="27"/>
      <c r="H15" s="27"/>
    </row>
    <row r="16" spans="2:8" x14ac:dyDescent="0.3">
      <c r="C16" s="5" t="s">
        <v>21</v>
      </c>
      <c r="D16" s="29"/>
      <c r="E16" s="27"/>
      <c r="F16" s="27"/>
      <c r="G16" s="27"/>
      <c r="H16" s="27"/>
    </row>
    <row r="17" spans="2:12" x14ac:dyDescent="0.3">
      <c r="C17" s="5" t="s">
        <v>2</v>
      </c>
      <c r="E17" s="27"/>
      <c r="F17" s="27"/>
      <c r="G17" s="28"/>
      <c r="H17" s="27"/>
    </row>
    <row r="18" spans="2:12" x14ac:dyDescent="0.3">
      <c r="C18" s="5" t="s">
        <v>25</v>
      </c>
      <c r="E18" s="27"/>
      <c r="F18" s="27"/>
      <c r="G18" s="27"/>
      <c r="H18" s="28"/>
    </row>
    <row r="19" spans="2:12" x14ac:dyDescent="0.3">
      <c r="E19" s="30"/>
      <c r="F19" s="30"/>
      <c r="G19" s="27"/>
      <c r="H19" s="31"/>
    </row>
    <row r="20" spans="2:12" x14ac:dyDescent="0.3">
      <c r="C20" s="5" t="s">
        <v>27</v>
      </c>
      <c r="D20" s="27"/>
      <c r="E20" s="27"/>
      <c r="F20" s="32"/>
    </row>
    <row r="21" spans="2:12" x14ac:dyDescent="0.3">
      <c r="B21" s="18" t="s">
        <v>23</v>
      </c>
    </row>
    <row r="26" spans="2:12" x14ac:dyDescent="0.3">
      <c r="B26" s="36" t="s">
        <v>3</v>
      </c>
      <c r="C26" s="36" t="s">
        <v>13</v>
      </c>
      <c r="D26" s="36" t="s">
        <v>7</v>
      </c>
      <c r="E26" s="43" t="s">
        <v>9</v>
      </c>
      <c r="F26" s="43"/>
      <c r="G26" s="36" t="s">
        <v>11</v>
      </c>
      <c r="H26" s="36" t="s">
        <v>4</v>
      </c>
      <c r="I26" s="36" t="s">
        <v>5</v>
      </c>
      <c r="J26" s="26"/>
      <c r="K26" s="26"/>
      <c r="L26" s="26"/>
    </row>
    <row r="27" spans="2:12" x14ac:dyDescent="0.3">
      <c r="B27" s="37" t="s">
        <v>6</v>
      </c>
      <c r="C27" s="37"/>
      <c r="D27" s="37"/>
      <c r="E27" s="38" t="s">
        <v>0</v>
      </c>
      <c r="F27" s="39" t="s">
        <v>10</v>
      </c>
      <c r="G27" s="37" t="s">
        <v>12</v>
      </c>
      <c r="H27" s="37"/>
      <c r="I27" s="37"/>
      <c r="J27" s="26"/>
      <c r="K27" s="26"/>
      <c r="L27" s="26"/>
    </row>
    <row r="28" spans="2:12" x14ac:dyDescent="0.3">
      <c r="B28" s="42">
        <v>1070</v>
      </c>
      <c r="C28" s="40" t="s">
        <v>1</v>
      </c>
      <c r="D28" s="41"/>
      <c r="E28" s="41"/>
      <c r="F28" s="11"/>
      <c r="G28" s="41"/>
      <c r="H28" s="11"/>
      <c r="I28" s="41"/>
    </row>
    <row r="29" spans="2:12" x14ac:dyDescent="0.3">
      <c r="B29" s="42">
        <v>2120</v>
      </c>
      <c r="C29" s="40" t="s">
        <v>0</v>
      </c>
      <c r="D29" s="41"/>
      <c r="E29" s="41"/>
      <c r="F29" s="11"/>
      <c r="G29" s="41"/>
      <c r="H29" s="11"/>
      <c r="I29" s="41"/>
    </row>
    <row r="30" spans="2:12" x14ac:dyDescent="0.3">
      <c r="B30" s="42">
        <v>2500</v>
      </c>
      <c r="C30" s="40" t="s">
        <v>8</v>
      </c>
      <c r="D30" s="11"/>
      <c r="E30" s="11"/>
      <c r="F30" s="41"/>
      <c r="G30" s="41"/>
      <c r="H30" s="11"/>
      <c r="I30" s="41"/>
    </row>
    <row r="31" spans="2:12" x14ac:dyDescent="0.3">
      <c r="B31" s="42">
        <v>8610</v>
      </c>
      <c r="C31" s="40" t="s">
        <v>2</v>
      </c>
      <c r="D31" s="11"/>
      <c r="E31" s="41"/>
      <c r="F31" s="41"/>
      <c r="G31" s="41"/>
      <c r="H31" s="41"/>
      <c r="I31" s="11"/>
    </row>
    <row r="32" spans="2:12" x14ac:dyDescent="0.3">
      <c r="B32" s="33"/>
      <c r="C32" s="34"/>
      <c r="D32" s="35"/>
      <c r="E32" s="35"/>
      <c r="F32" s="35"/>
      <c r="G32" s="35"/>
      <c r="H32" s="35"/>
      <c r="I32" s="35"/>
    </row>
    <row r="33" spans="2:12" hidden="1" x14ac:dyDescent="0.3">
      <c r="B33" s="33"/>
      <c r="C33" s="34"/>
      <c r="D33" s="35"/>
      <c r="E33" s="35"/>
      <c r="F33" s="35"/>
      <c r="G33" s="35"/>
      <c r="H33" s="35"/>
      <c r="I33" s="35"/>
    </row>
    <row r="34" spans="2:12" hidden="1" x14ac:dyDescent="0.3"/>
    <row r="35" spans="2:12" hidden="1" x14ac:dyDescent="0.3">
      <c r="B35" s="6"/>
      <c r="C35" s="6"/>
      <c r="D35" s="7" t="s">
        <v>28</v>
      </c>
      <c r="E35" s="8" t="s">
        <v>17</v>
      </c>
      <c r="F35" s="44" t="s">
        <v>29</v>
      </c>
      <c r="G35" s="45"/>
      <c r="H35" s="46"/>
      <c r="I35" s="47" t="s">
        <v>30</v>
      </c>
      <c r="J35" s="48"/>
      <c r="K35" s="49"/>
      <c r="L35" s="9" t="s">
        <v>31</v>
      </c>
    </row>
    <row r="36" spans="2:12" hidden="1" x14ac:dyDescent="0.3">
      <c r="B36" s="1">
        <v>1070</v>
      </c>
      <c r="C36" s="2" t="s">
        <v>1</v>
      </c>
      <c r="D36" s="10">
        <f>+D28</f>
        <v>0</v>
      </c>
      <c r="E36" s="10"/>
      <c r="F36" s="11"/>
      <c r="G36" s="11">
        <f>IF(G44=0,0,IF(G44=1,-D36,0))</f>
        <v>0</v>
      </c>
      <c r="H36" s="11">
        <f>-H38</f>
        <v>0</v>
      </c>
      <c r="I36" s="11">
        <f>-I38</f>
        <v>0</v>
      </c>
      <c r="J36" s="11">
        <f>IF(J44=1,-J38-J37,0)</f>
        <v>0</v>
      </c>
      <c r="K36" s="12"/>
      <c r="L36" s="13">
        <f t="shared" ref="L36:L38" si="0">SUM(F36:K36)</f>
        <v>0</v>
      </c>
    </row>
    <row r="37" spans="2:12" hidden="1" x14ac:dyDescent="0.3">
      <c r="B37" s="3">
        <v>2120</v>
      </c>
      <c r="C37" s="3" t="s">
        <v>0</v>
      </c>
      <c r="D37" s="10">
        <f>+D29</f>
        <v>0</v>
      </c>
      <c r="E37" s="10"/>
      <c r="F37" s="11">
        <f>IF(F44=1,-F38,0)</f>
        <v>0</v>
      </c>
      <c r="G37" s="11">
        <f>-G38-G36</f>
        <v>0</v>
      </c>
      <c r="H37" s="11">
        <v>0</v>
      </c>
      <c r="I37" s="11"/>
      <c r="J37" s="11">
        <f>IF(J44=1,-D37,0)</f>
        <v>0</v>
      </c>
      <c r="K37" s="12">
        <f>-K38</f>
        <v>0</v>
      </c>
      <c r="L37" s="13">
        <f t="shared" si="0"/>
        <v>0</v>
      </c>
    </row>
    <row r="38" spans="2:12" ht="15.75" hidden="1" thickBot="1" x14ac:dyDescent="0.35">
      <c r="B38" s="3">
        <v>8620</v>
      </c>
      <c r="C38" s="3" t="s">
        <v>32</v>
      </c>
      <c r="D38" s="10"/>
      <c r="E38" s="10">
        <f>+G16</f>
        <v>0</v>
      </c>
      <c r="F38" s="11">
        <f t="shared" ref="F38:K38" si="1">IF(F44=1,$E38,0)</f>
        <v>0</v>
      </c>
      <c r="G38" s="11">
        <f t="shared" si="1"/>
        <v>0</v>
      </c>
      <c r="H38" s="11">
        <f t="shared" si="1"/>
        <v>0</v>
      </c>
      <c r="I38" s="11">
        <f t="shared" si="1"/>
        <v>0</v>
      </c>
      <c r="J38" s="11">
        <f t="shared" si="1"/>
        <v>0</v>
      </c>
      <c r="K38" s="12">
        <f t="shared" si="1"/>
        <v>0</v>
      </c>
      <c r="L38" s="14">
        <f t="shared" si="0"/>
        <v>0</v>
      </c>
    </row>
    <row r="39" spans="2:12" hidden="1" x14ac:dyDescent="0.3">
      <c r="B39" s="4"/>
      <c r="C39" s="4" t="s">
        <v>33</v>
      </c>
      <c r="D39" s="15"/>
      <c r="E39" s="16"/>
      <c r="F39" s="17">
        <f>IF($E38&gt;0,1,0)</f>
        <v>0</v>
      </c>
      <c r="G39" s="17">
        <f>IF($E38&gt;0,1,0)</f>
        <v>0</v>
      </c>
      <c r="H39" s="17">
        <f>IF($E38&gt;0,1,0)</f>
        <v>0</v>
      </c>
      <c r="I39" s="17">
        <f>IF($E38&lt;0,1,0)</f>
        <v>0</v>
      </c>
      <c r="J39" s="17">
        <f>IF($E38&lt;0,1,0)</f>
        <v>0</v>
      </c>
      <c r="K39" s="17">
        <f>IF($E38&lt;0,1,0)</f>
        <v>0</v>
      </c>
    </row>
    <row r="40" spans="2:12" hidden="1" x14ac:dyDescent="0.3">
      <c r="F40" s="18" t="s">
        <v>34</v>
      </c>
      <c r="G40" s="18" t="s">
        <v>35</v>
      </c>
      <c r="H40" s="18" t="s">
        <v>36</v>
      </c>
      <c r="I40" s="18" t="s">
        <v>37</v>
      </c>
      <c r="J40" s="18" t="s">
        <v>35</v>
      </c>
      <c r="K40" s="18" t="s">
        <v>36</v>
      </c>
    </row>
    <row r="41" spans="2:12" hidden="1" x14ac:dyDescent="0.3">
      <c r="F41" s="18" t="s">
        <v>38</v>
      </c>
      <c r="G41" s="18" t="s">
        <v>39</v>
      </c>
      <c r="H41" s="18" t="s">
        <v>39</v>
      </c>
      <c r="I41" s="18" t="s">
        <v>40</v>
      </c>
      <c r="J41" s="18" t="s">
        <v>41</v>
      </c>
      <c r="K41" s="18" t="s">
        <v>41</v>
      </c>
    </row>
    <row r="42" spans="2:12" hidden="1" x14ac:dyDescent="0.3">
      <c r="F42" s="18" t="s">
        <v>42</v>
      </c>
      <c r="G42" s="18" t="s">
        <v>42</v>
      </c>
      <c r="H42" s="18" t="s">
        <v>42</v>
      </c>
      <c r="I42" s="18" t="s">
        <v>42</v>
      </c>
      <c r="J42" s="18" t="s">
        <v>42</v>
      </c>
      <c r="K42" s="18" t="s">
        <v>42</v>
      </c>
    </row>
    <row r="43" spans="2:12" hidden="1" x14ac:dyDescent="0.3">
      <c r="C43" s="5" t="s">
        <v>43</v>
      </c>
      <c r="F43" s="18">
        <f>IF($D37&lt;0,1,0)</f>
        <v>0</v>
      </c>
      <c r="G43" s="18">
        <f>IF($D36=0,0,IF(D36-E38&lt;0,1,0))</f>
        <v>0</v>
      </c>
      <c r="H43" s="18">
        <f>IF(($D36-E38)&gt;0,1,0)</f>
        <v>0</v>
      </c>
      <c r="I43" s="18">
        <f>IF($D36&gt;0,1,0)</f>
        <v>0</v>
      </c>
      <c r="J43" s="18">
        <f>IF(D37=0,0,IF(D37-E38&gt;0,1,0))</f>
        <v>0</v>
      </c>
      <c r="K43" s="18">
        <f>IF(D37=0,0,IF(D37-E38&lt;0,1,0))</f>
        <v>0</v>
      </c>
    </row>
    <row r="44" spans="2:12" hidden="1" x14ac:dyDescent="0.3">
      <c r="C44" s="19" t="s">
        <v>4</v>
      </c>
      <c r="D44" s="19"/>
      <c r="E44" s="19"/>
      <c r="F44" s="20">
        <f>IF(F39+F43=2,1,0)</f>
        <v>0</v>
      </c>
      <c r="G44" s="20">
        <f t="shared" ref="G44:I44" si="2">IF(G39+G43=2,1,0)</f>
        <v>0</v>
      </c>
      <c r="H44" s="20">
        <f t="shared" si="2"/>
        <v>0</v>
      </c>
      <c r="I44" s="20">
        <f t="shared" si="2"/>
        <v>0</v>
      </c>
      <c r="J44" s="20">
        <f>IF(J39+J43=2,1,0)</f>
        <v>0</v>
      </c>
      <c r="K44" s="20">
        <f>IF(K39+K43=2,1,0)</f>
        <v>0</v>
      </c>
    </row>
    <row r="45" spans="2:12" hidden="1" x14ac:dyDescent="0.3"/>
  </sheetData>
  <mergeCells count="3">
    <mergeCell ref="E26:F26"/>
    <mergeCell ref="F35:H35"/>
    <mergeCell ref="I35:K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tabSelected="1" workbookViewId="0">
      <selection activeCell="B21" sqref="B21"/>
    </sheetView>
  </sheetViews>
  <sheetFormatPr defaultRowHeight="15" x14ac:dyDescent="0.3"/>
  <cols>
    <col min="1" max="1" width="5.7109375" style="5" customWidth="1"/>
    <col min="2" max="2" width="6.28515625" style="5" customWidth="1"/>
    <col min="3" max="3" width="21.5703125" style="5" customWidth="1"/>
    <col min="4" max="4" width="9.140625" style="5" customWidth="1"/>
    <col min="5" max="5" width="13.5703125" style="5" customWidth="1"/>
    <col min="6" max="6" width="11.140625" style="5" customWidth="1"/>
    <col min="7" max="7" width="12.140625" style="5" customWidth="1"/>
    <col min="8" max="9" width="8.85546875" style="5" customWidth="1"/>
    <col min="10" max="10" width="12.42578125" style="5" customWidth="1"/>
    <col min="11" max="257" width="11.42578125" style="5" customWidth="1"/>
    <col min="258" max="16384" width="9.140625" style="5"/>
  </cols>
  <sheetData>
    <row r="1" spans="1:8" ht="15.75" customHeight="1" x14ac:dyDescent="0.3"/>
    <row r="2" spans="1:8" s="21" customFormat="1" ht="15.75" customHeight="1" x14ac:dyDescent="0.3">
      <c r="C2" s="22" t="s">
        <v>44</v>
      </c>
      <c r="E2" s="23"/>
    </row>
    <row r="3" spans="1:8" s="21" customFormat="1" ht="15.75" customHeight="1" x14ac:dyDescent="0.3">
      <c r="C3" s="22"/>
      <c r="E3" s="23"/>
      <c r="H3" s="24"/>
    </row>
    <row r="4" spans="1:8" s="21" customFormat="1" ht="15.75" customHeight="1" x14ac:dyDescent="0.3">
      <c r="C4" s="21" t="s">
        <v>26</v>
      </c>
      <c r="E4" s="24">
        <v>0.25</v>
      </c>
      <c r="H4" s="24"/>
    </row>
    <row r="5" spans="1:8" ht="15.75" customHeight="1" x14ac:dyDescent="0.3"/>
    <row r="6" spans="1:8" s="26" customFormat="1" ht="15.75" customHeight="1" x14ac:dyDescent="0.3">
      <c r="A6" s="18" t="s">
        <v>24</v>
      </c>
      <c r="C6" s="19"/>
      <c r="D6" s="25" t="s">
        <v>14</v>
      </c>
      <c r="E6" s="25" t="s">
        <v>0</v>
      </c>
    </row>
    <row r="7" spans="1:8" ht="15.75" customHeight="1" x14ac:dyDescent="0.3">
      <c r="C7" s="5" t="s">
        <v>15</v>
      </c>
      <c r="D7" s="27">
        <v>800</v>
      </c>
      <c r="E7" s="27">
        <f>+D7*E4</f>
        <v>200</v>
      </c>
    </row>
    <row r="8" spans="1:8" ht="15.75" customHeight="1" x14ac:dyDescent="0.3">
      <c r="C8" s="5" t="s">
        <v>16</v>
      </c>
      <c r="D8" s="27">
        <v>-500</v>
      </c>
      <c r="E8" s="27">
        <f>+D8*E4</f>
        <v>-125</v>
      </c>
    </row>
    <row r="9" spans="1:8" ht="15.75" customHeight="1" x14ac:dyDescent="0.3">
      <c r="C9" s="19" t="s">
        <v>17</v>
      </c>
      <c r="D9" s="28">
        <f>+D7-D8</f>
        <v>1300</v>
      </c>
      <c r="E9" s="28">
        <f>+E8-E7</f>
        <v>-325</v>
      </c>
    </row>
    <row r="11" spans="1:8" x14ac:dyDescent="0.3">
      <c r="C11" s="5" t="s">
        <v>18</v>
      </c>
      <c r="E11" s="27"/>
      <c r="F11" s="27"/>
      <c r="G11" s="27">
        <v>1800</v>
      </c>
      <c r="H11" s="27">
        <f>G11</f>
        <v>1800</v>
      </c>
    </row>
    <row r="12" spans="1:8" x14ac:dyDescent="0.3">
      <c r="C12" s="5" t="s">
        <v>19</v>
      </c>
      <c r="E12" s="27"/>
      <c r="F12" s="27"/>
      <c r="G12" s="27">
        <f>D9</f>
        <v>1300</v>
      </c>
      <c r="H12" s="27"/>
    </row>
    <row r="13" spans="1:8" x14ac:dyDescent="0.3">
      <c r="C13" s="5" t="s">
        <v>20</v>
      </c>
      <c r="E13" s="27"/>
      <c r="F13" s="27"/>
      <c r="G13" s="28">
        <f>SUM(G11:G12)</f>
        <v>3100</v>
      </c>
      <c r="H13" s="27"/>
    </row>
    <row r="14" spans="1:8" x14ac:dyDescent="0.3">
      <c r="E14" s="27"/>
      <c r="F14" s="27"/>
      <c r="G14" s="27"/>
      <c r="H14" s="27"/>
    </row>
    <row r="15" spans="1:8" x14ac:dyDescent="0.3">
      <c r="C15" s="5" t="s">
        <v>8</v>
      </c>
      <c r="D15" s="29">
        <f>+E4</f>
        <v>0.25</v>
      </c>
      <c r="E15" s="27">
        <f>G13</f>
        <v>3100</v>
      </c>
      <c r="F15" s="27"/>
      <c r="G15" s="27">
        <f>D15*E15</f>
        <v>775</v>
      </c>
      <c r="H15" s="27"/>
    </row>
    <row r="16" spans="1:8" x14ac:dyDescent="0.3">
      <c r="C16" s="5" t="s">
        <v>21</v>
      </c>
      <c r="D16" s="29">
        <f>+E4</f>
        <v>0.25</v>
      </c>
      <c r="E16" s="27">
        <f>-D9</f>
        <v>-1300</v>
      </c>
      <c r="F16" s="27"/>
      <c r="G16" s="27">
        <f>+D16*E16</f>
        <v>-325</v>
      </c>
      <c r="H16" s="27"/>
    </row>
    <row r="17" spans="1:12" x14ac:dyDescent="0.3">
      <c r="C17" s="5" t="s">
        <v>2</v>
      </c>
      <c r="E17" s="27"/>
      <c r="F17" s="27"/>
      <c r="G17" s="28">
        <f>SUM(G15:G16)</f>
        <v>450</v>
      </c>
      <c r="H17" s="27">
        <f>-G17</f>
        <v>-450</v>
      </c>
    </row>
    <row r="18" spans="1:12" x14ac:dyDescent="0.3">
      <c r="C18" s="5" t="s">
        <v>25</v>
      </c>
      <c r="E18" s="27" t="s">
        <v>22</v>
      </c>
      <c r="F18" s="27"/>
      <c r="G18" s="27"/>
      <c r="H18" s="28">
        <f>SUM(H11:H17)</f>
        <v>1350</v>
      </c>
    </row>
    <row r="19" spans="1:12" x14ac:dyDescent="0.3">
      <c r="E19" s="30"/>
      <c r="F19" s="30"/>
      <c r="G19" s="27"/>
      <c r="H19" s="31"/>
    </row>
    <row r="20" spans="1:12" x14ac:dyDescent="0.3">
      <c r="C20" s="5" t="s">
        <v>27</v>
      </c>
      <c r="D20" s="27">
        <f>-H17</f>
        <v>450</v>
      </c>
      <c r="E20" s="27">
        <f>+H11</f>
        <v>1800</v>
      </c>
      <c r="F20" s="32">
        <f>+D20/E20</f>
        <v>0.25</v>
      </c>
    </row>
    <row r="26" spans="1:12" x14ac:dyDescent="0.3">
      <c r="A26" s="18" t="s">
        <v>23</v>
      </c>
      <c r="B26" s="36" t="s">
        <v>3</v>
      </c>
      <c r="C26" s="36" t="s">
        <v>13</v>
      </c>
      <c r="D26" s="36" t="s">
        <v>7</v>
      </c>
      <c r="E26" s="43" t="s">
        <v>9</v>
      </c>
      <c r="F26" s="43"/>
      <c r="G26" s="36" t="s">
        <v>11</v>
      </c>
      <c r="H26" s="36" t="s">
        <v>4</v>
      </c>
      <c r="I26" s="36" t="s">
        <v>5</v>
      </c>
      <c r="J26" s="26"/>
      <c r="K26" s="26"/>
      <c r="L26" s="26"/>
    </row>
    <row r="27" spans="1:12" x14ac:dyDescent="0.3">
      <c r="B27" s="37" t="s">
        <v>6</v>
      </c>
      <c r="C27" s="37"/>
      <c r="D27" s="37"/>
      <c r="E27" s="38" t="s">
        <v>0</v>
      </c>
      <c r="F27" s="39" t="s">
        <v>10</v>
      </c>
      <c r="G27" s="37" t="s">
        <v>12</v>
      </c>
      <c r="H27" s="37"/>
      <c r="I27" s="37"/>
      <c r="J27" s="26"/>
      <c r="K27" s="26"/>
      <c r="L27" s="26"/>
    </row>
    <row r="28" spans="1:12" x14ac:dyDescent="0.3">
      <c r="B28" s="42">
        <v>1070</v>
      </c>
      <c r="C28" s="40" t="s">
        <v>1</v>
      </c>
      <c r="D28" s="41">
        <f>IF(E7&lt;0,-E7,0)</f>
        <v>0</v>
      </c>
      <c r="E28" s="41">
        <f>+L36</f>
        <v>125</v>
      </c>
      <c r="F28" s="11"/>
      <c r="G28" s="41">
        <f>SUM(D28:F28)</f>
        <v>125</v>
      </c>
      <c r="H28" s="11"/>
      <c r="I28" s="41">
        <f>G28</f>
        <v>125</v>
      </c>
    </row>
    <row r="29" spans="1:12" x14ac:dyDescent="0.3">
      <c r="B29" s="42">
        <v>2120</v>
      </c>
      <c r="C29" s="40" t="s">
        <v>0</v>
      </c>
      <c r="D29" s="41">
        <f>IF(E7&gt;0,-E7,0)</f>
        <v>-200</v>
      </c>
      <c r="E29" s="41">
        <f>+L37</f>
        <v>200</v>
      </c>
      <c r="F29" s="11"/>
      <c r="G29" s="41">
        <f>SUM(D29:F29)</f>
        <v>0</v>
      </c>
      <c r="H29" s="11"/>
      <c r="I29" s="41">
        <f>G29</f>
        <v>0</v>
      </c>
    </row>
    <row r="30" spans="1:12" x14ac:dyDescent="0.3">
      <c r="B30" s="42">
        <v>2500</v>
      </c>
      <c r="C30" s="40" t="s">
        <v>8</v>
      </c>
      <c r="D30" s="11"/>
      <c r="E30" s="11"/>
      <c r="F30" s="41">
        <f>-G15</f>
        <v>-775</v>
      </c>
      <c r="G30" s="41">
        <f>SUM(D30:F30)</f>
        <v>-775</v>
      </c>
      <c r="H30" s="11"/>
      <c r="I30" s="41">
        <f>G30</f>
        <v>-775</v>
      </c>
    </row>
    <row r="31" spans="1:12" x14ac:dyDescent="0.3">
      <c r="B31" s="42">
        <v>8610</v>
      </c>
      <c r="C31" s="40" t="s">
        <v>2</v>
      </c>
      <c r="D31" s="11"/>
      <c r="E31" s="41">
        <f>-SUM(E28:E30)</f>
        <v>-325</v>
      </c>
      <c r="F31" s="41">
        <f>+G15</f>
        <v>775</v>
      </c>
      <c r="G31" s="41">
        <f>SUM(D31:F31)</f>
        <v>450</v>
      </c>
      <c r="H31" s="41">
        <f>G31</f>
        <v>450</v>
      </c>
      <c r="I31" s="11"/>
    </row>
    <row r="32" spans="1:12" x14ac:dyDescent="0.3">
      <c r="B32" s="33"/>
      <c r="C32" s="34"/>
      <c r="D32" s="35"/>
      <c r="E32" s="35"/>
      <c r="F32" s="35"/>
      <c r="G32" s="35"/>
      <c r="H32" s="35"/>
      <c r="I32" s="35"/>
    </row>
    <row r="33" spans="2:12" hidden="1" x14ac:dyDescent="0.3">
      <c r="B33" s="33"/>
      <c r="C33" s="34"/>
      <c r="D33" s="35"/>
      <c r="E33" s="35"/>
      <c r="F33" s="35"/>
      <c r="G33" s="35"/>
      <c r="H33" s="35"/>
      <c r="I33" s="35"/>
    </row>
    <row r="34" spans="2:12" ht="15.75" hidden="1" thickBot="1" x14ac:dyDescent="0.35"/>
    <row r="35" spans="2:12" hidden="1" x14ac:dyDescent="0.3">
      <c r="B35" s="6"/>
      <c r="C35" s="6"/>
      <c r="D35" s="7" t="s">
        <v>28</v>
      </c>
      <c r="E35" s="8" t="s">
        <v>17</v>
      </c>
      <c r="F35" s="44" t="s">
        <v>29</v>
      </c>
      <c r="G35" s="45"/>
      <c r="H35" s="46"/>
      <c r="I35" s="47" t="s">
        <v>30</v>
      </c>
      <c r="J35" s="48"/>
      <c r="K35" s="49"/>
      <c r="L35" s="9" t="s">
        <v>31</v>
      </c>
    </row>
    <row r="36" spans="2:12" hidden="1" x14ac:dyDescent="0.3">
      <c r="B36" s="1">
        <v>1070</v>
      </c>
      <c r="C36" s="2" t="s">
        <v>1</v>
      </c>
      <c r="D36" s="10">
        <f>+D28</f>
        <v>0</v>
      </c>
      <c r="E36" s="10"/>
      <c r="F36" s="11"/>
      <c r="G36" s="11">
        <f>IF(G44=0,0,IF(G44=1,-D36,0))</f>
        <v>0</v>
      </c>
      <c r="H36" s="11">
        <f>-H38</f>
        <v>0</v>
      </c>
      <c r="I36" s="11">
        <f>-I38</f>
        <v>0</v>
      </c>
      <c r="J36" s="11">
        <f>IF(J44=1,-J38-J37,0)</f>
        <v>125</v>
      </c>
      <c r="K36" s="12"/>
      <c r="L36" s="13">
        <f t="shared" ref="L36:L38" si="0">SUM(F36:K36)</f>
        <v>125</v>
      </c>
    </row>
    <row r="37" spans="2:12" hidden="1" x14ac:dyDescent="0.3">
      <c r="B37" s="3">
        <v>2120</v>
      </c>
      <c r="C37" s="3" t="s">
        <v>0</v>
      </c>
      <c r="D37" s="10">
        <f>+D29</f>
        <v>-200</v>
      </c>
      <c r="E37" s="10"/>
      <c r="F37" s="11">
        <f>IF(F44=1,-F38,0)</f>
        <v>0</v>
      </c>
      <c r="G37" s="11">
        <f>-G38-G36</f>
        <v>0</v>
      </c>
      <c r="H37" s="11">
        <v>0</v>
      </c>
      <c r="I37" s="11"/>
      <c r="J37" s="11">
        <f>IF(J44=1,-D37,0)</f>
        <v>200</v>
      </c>
      <c r="K37" s="12">
        <f>-K38</f>
        <v>0</v>
      </c>
      <c r="L37" s="13">
        <f t="shared" si="0"/>
        <v>200</v>
      </c>
    </row>
    <row r="38" spans="2:12" ht="15.75" hidden="1" thickBot="1" x14ac:dyDescent="0.35">
      <c r="B38" s="3">
        <v>8620</v>
      </c>
      <c r="C38" s="3" t="s">
        <v>32</v>
      </c>
      <c r="D38" s="10"/>
      <c r="E38" s="10">
        <f>+G16</f>
        <v>-325</v>
      </c>
      <c r="F38" s="11">
        <f t="shared" ref="F38:K38" si="1">IF(F44=1,$E38,0)</f>
        <v>0</v>
      </c>
      <c r="G38" s="11">
        <f t="shared" si="1"/>
        <v>0</v>
      </c>
      <c r="H38" s="11">
        <f t="shared" si="1"/>
        <v>0</v>
      </c>
      <c r="I38" s="11">
        <f t="shared" si="1"/>
        <v>0</v>
      </c>
      <c r="J38" s="11">
        <f t="shared" si="1"/>
        <v>-325</v>
      </c>
      <c r="K38" s="12">
        <f t="shared" si="1"/>
        <v>0</v>
      </c>
      <c r="L38" s="14">
        <f t="shared" si="0"/>
        <v>-325</v>
      </c>
    </row>
    <row r="39" spans="2:12" hidden="1" x14ac:dyDescent="0.3">
      <c r="B39" s="4"/>
      <c r="C39" s="4" t="s">
        <v>33</v>
      </c>
      <c r="D39" s="15"/>
      <c r="E39" s="16"/>
      <c r="F39" s="17">
        <f>IF($E38&gt;0,1,0)</f>
        <v>0</v>
      </c>
      <c r="G39" s="17">
        <f>IF($E38&gt;0,1,0)</f>
        <v>0</v>
      </c>
      <c r="H39" s="17">
        <f>IF($E38&gt;0,1,0)</f>
        <v>0</v>
      </c>
      <c r="I39" s="17">
        <f>IF($E38&lt;0,1,0)</f>
        <v>1</v>
      </c>
      <c r="J39" s="17">
        <f>IF($E38&lt;0,1,0)</f>
        <v>1</v>
      </c>
      <c r="K39" s="17">
        <f>IF($E38&lt;0,1,0)</f>
        <v>1</v>
      </c>
    </row>
    <row r="40" spans="2:12" hidden="1" x14ac:dyDescent="0.3">
      <c r="F40" s="18" t="s">
        <v>34</v>
      </c>
      <c r="G40" s="18" t="s">
        <v>35</v>
      </c>
      <c r="H40" s="18" t="s">
        <v>36</v>
      </c>
      <c r="I40" s="18" t="s">
        <v>37</v>
      </c>
      <c r="J40" s="18" t="s">
        <v>35</v>
      </c>
      <c r="K40" s="18" t="s">
        <v>36</v>
      </c>
    </row>
    <row r="41" spans="2:12" hidden="1" x14ac:dyDescent="0.3">
      <c r="F41" s="18" t="s">
        <v>38</v>
      </c>
      <c r="G41" s="18" t="s">
        <v>39</v>
      </c>
      <c r="H41" s="18" t="s">
        <v>39</v>
      </c>
      <c r="I41" s="18" t="s">
        <v>40</v>
      </c>
      <c r="J41" s="18" t="s">
        <v>41</v>
      </c>
      <c r="K41" s="18" t="s">
        <v>41</v>
      </c>
    </row>
    <row r="42" spans="2:12" hidden="1" x14ac:dyDescent="0.3">
      <c r="F42" s="18" t="s">
        <v>42</v>
      </c>
      <c r="G42" s="18" t="s">
        <v>42</v>
      </c>
      <c r="H42" s="18" t="s">
        <v>42</v>
      </c>
      <c r="I42" s="18" t="s">
        <v>42</v>
      </c>
      <c r="J42" s="18" t="s">
        <v>42</v>
      </c>
      <c r="K42" s="18" t="s">
        <v>42</v>
      </c>
    </row>
    <row r="43" spans="2:12" hidden="1" x14ac:dyDescent="0.3">
      <c r="C43" s="5" t="s">
        <v>43</v>
      </c>
      <c r="F43" s="18">
        <f>IF($D37&lt;0,1,0)</f>
        <v>1</v>
      </c>
      <c r="G43" s="18">
        <f>IF($D36=0,0,IF(D36-E38&lt;0,1,0))</f>
        <v>0</v>
      </c>
      <c r="H43" s="18">
        <f>IF(($D36-E38)&gt;0,1,0)</f>
        <v>1</v>
      </c>
      <c r="I43" s="18">
        <f>IF($D36&gt;0,1,0)</f>
        <v>0</v>
      </c>
      <c r="J43" s="18">
        <f>IF(D37=0,0,IF(D37-E38&gt;0,1,0))</f>
        <v>1</v>
      </c>
      <c r="K43" s="18">
        <f>IF(D37=0,0,IF(D37-E38&lt;0,1,0))</f>
        <v>0</v>
      </c>
    </row>
    <row r="44" spans="2:12" hidden="1" x14ac:dyDescent="0.3">
      <c r="C44" s="19" t="s">
        <v>4</v>
      </c>
      <c r="D44" s="19"/>
      <c r="E44" s="19"/>
      <c r="F44" s="20">
        <f>IF(F39+F43=2,1,0)</f>
        <v>0</v>
      </c>
      <c r="G44" s="20">
        <f t="shared" ref="G44:I44" si="2">IF(G39+G43=2,1,0)</f>
        <v>0</v>
      </c>
      <c r="H44" s="20">
        <f t="shared" si="2"/>
        <v>0</v>
      </c>
      <c r="I44" s="20">
        <f t="shared" si="2"/>
        <v>0</v>
      </c>
      <c r="J44" s="20">
        <f>IF(J39+J43=2,1,0)</f>
        <v>1</v>
      </c>
      <c r="K44" s="20">
        <f>IF(K39+K43=2,1,0)</f>
        <v>0</v>
      </c>
    </row>
    <row r="45" spans="2:12" hidden="1" x14ac:dyDescent="0.3"/>
  </sheetData>
  <mergeCells count="3">
    <mergeCell ref="F35:H35"/>
    <mergeCell ref="I35:K35"/>
    <mergeCell ref="E26:F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16-9 Skjema</vt:lpstr>
      <vt:lpstr>16-9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2013-02-16T09:36:46Z</dcterms:created>
  <dcterms:modified xsi:type="dcterms:W3CDTF">2016-03-04T15:01:38Z</dcterms:modified>
</cp:coreProperties>
</file>